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1" r:id="rId1"/>
    <sheet name="公示" sheetId="2" r:id="rId2"/>
  </sheets>
  <definedNames>
    <definedName name="_xlnm._FilterDatabase" localSheetId="0" hidden="1">Sheet1!$A$2:$S$27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<sst xmlns="http://schemas.openxmlformats.org/spreadsheetml/2006/main" count="411" uniqueCount="97">
  <si>
    <t>南昌大学2025年硕士研究生一志愿复试结果汇总表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</si>
  <si>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</si>
  <si>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</si>
  <si>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</si>
  <si>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</si>
  <si>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</si>
  <si>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</si>
  <si>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</si>
  <si>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</si>
  <si>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</si>
  <si>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报考类别</t>
  </si>
  <si>
    <t>学习形式</t>
  </si>
  <si>
    <t>外国语口语测试成绩</t>
  </si>
  <si>
    <t>专业课笔试成绩</t>
  </si>
  <si>
    <t>面试成绩</t>
  </si>
  <si>
    <t>复试总成绩</t>
  </si>
  <si>
    <t>初试总成绩</t>
  </si>
  <si>
    <t>总成绩</t>
  </si>
  <si>
    <t>结果</t>
  </si>
  <si>
    <t>备注(专项等)</t>
  </si>
  <si>
    <t>104035050200016</t>
  </si>
  <si>
    <t>丁薇</t>
  </si>
  <si>
    <t>004</t>
  </si>
  <si>
    <t>外国语学院</t>
  </si>
  <si>
    <t>050201</t>
  </si>
  <si>
    <t>英语语言文学</t>
  </si>
  <si>
    <t>01</t>
  </si>
  <si>
    <t>英美文学</t>
  </si>
  <si>
    <t>全日制</t>
  </si>
  <si>
    <t>非定向就业</t>
  </si>
  <si>
    <t>拟录取</t>
  </si>
  <si>
    <t>104035050200002</t>
  </si>
  <si>
    <t>吴子怡</t>
  </si>
  <si>
    <t>104035050200030</t>
  </si>
  <si>
    <t>崔泽一</t>
  </si>
  <si>
    <t>104035050200024</t>
  </si>
  <si>
    <t>舒萍</t>
  </si>
  <si>
    <t>104035050200007</t>
  </si>
  <si>
    <t>李小梅</t>
  </si>
  <si>
    <t>不予录取</t>
  </si>
  <si>
    <t>104035055100041</t>
  </si>
  <si>
    <t>孔启惠</t>
  </si>
  <si>
    <t>055102</t>
  </si>
  <si>
    <t>英语口译</t>
  </si>
  <si>
    <t>不分研究方向</t>
  </si>
  <si>
    <t>104035055100030</t>
  </si>
  <si>
    <t>樊佳怡</t>
  </si>
  <si>
    <t>104035055100035</t>
  </si>
  <si>
    <t>张健</t>
  </si>
  <si>
    <t>055101</t>
  </si>
  <si>
    <t>英语笔译</t>
  </si>
  <si>
    <t>104035055100029</t>
  </si>
  <si>
    <t>王秋雨</t>
  </si>
  <si>
    <t>104035055100007</t>
  </si>
  <si>
    <t>江思敏</t>
  </si>
  <si>
    <t>104035055100036</t>
  </si>
  <si>
    <t>陈文奇</t>
  </si>
  <si>
    <t>104035055100006</t>
  </si>
  <si>
    <t>罗思梦</t>
  </si>
  <si>
    <t>104035055100027</t>
  </si>
  <si>
    <t>王俊</t>
  </si>
  <si>
    <t>104035055100014</t>
  </si>
  <si>
    <t>陶翌玥</t>
  </si>
  <si>
    <t>104035055100034</t>
  </si>
  <si>
    <t>徐文慧</t>
  </si>
  <si>
    <t>104035055100037</t>
  </si>
  <si>
    <t>何晓瑞</t>
  </si>
  <si>
    <t>104035055100039</t>
  </si>
  <si>
    <t>万婷</t>
  </si>
  <si>
    <t>104035055100038</t>
  </si>
  <si>
    <t>尹欣钰</t>
  </si>
  <si>
    <t>104035055100015</t>
  </si>
  <si>
    <t>余清怡</t>
  </si>
  <si>
    <t>104035055100025</t>
  </si>
  <si>
    <t>陈若曦</t>
  </si>
  <si>
    <t>104035055100031</t>
  </si>
  <si>
    <t>杨冬明</t>
  </si>
  <si>
    <t>104035050200001</t>
  </si>
  <si>
    <t>曹博悦</t>
  </si>
  <si>
    <t>050211</t>
  </si>
  <si>
    <t>外国语言学及应用语言学</t>
  </si>
  <si>
    <t>02</t>
  </si>
  <si>
    <t>英汉对比与翻译</t>
  </si>
  <si>
    <t>104035050200027</t>
  </si>
  <si>
    <t>陈西洋</t>
  </si>
  <si>
    <t>语言学理论与应用</t>
  </si>
  <si>
    <t>104035050200021</t>
  </si>
  <si>
    <t>丁珍妮</t>
  </si>
  <si>
    <t>104035050200017</t>
  </si>
  <si>
    <t>欧阳海霞</t>
  </si>
  <si>
    <t>050205</t>
  </si>
  <si>
    <t>日语语言文学</t>
  </si>
  <si>
    <t>日语语言及应用研究</t>
  </si>
  <si>
    <t>学院秘书：</t>
  </si>
  <si>
    <t>纪委书记或纪检委员：</t>
  </si>
  <si>
    <t>学院研究生招生工作小组组长：</t>
  </si>
  <si>
    <t>南昌大学2025年硕士研究生一志愿复试结果公示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</si>
</sst>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view="pageBreakPreview" zoomScale="115" zoomScaleNormal="100" workbookViewId="0">
      <selection activeCell="A1" sqref="$A1:$XFD1048576"/>
    </sheetView>
  </sheetViews>
  <sheetFormatPr defaultColWidth="9" defaultRowHeight="13.5"/>
  <cols>
    <col min="1" max="1" width="5.725" customWidth="1"/>
    <col min="2" max="2" width="12.1333333333333" customWidth="1"/>
    <col min="3" max="3" width="9.725" customWidth="1"/>
    <col min="4" max="4" width="5.90833333333333" customWidth="1"/>
    <col min="5" max="5" width="13.3666666666667" customWidth="1"/>
    <col min="6" max="6" width="10" customWidth="1"/>
    <col min="7" max="7" width="16.45" customWidth="1"/>
    <col min="8" max="8" width="8" customWidth="1"/>
    <col min="9" max="9" width="14.25" customWidth="1"/>
    <col min="10" max="10" width="9.26666666666667" customWidth="1"/>
    <col min="11" max="11" width="11.3666666666667" customWidth="1"/>
    <col min="12" max="12" width="9.45" customWidth="1"/>
    <col min="13" max="13" width="8.63333333333333" customWidth="1"/>
    <col min="14" max="14" width="10" customWidth="1"/>
    <col min="15" max="15" width="8.63333333333333" customWidth="1"/>
    <col min="16" max="16" width="7.26666666666667" customWidth="1"/>
    <col min="18" max="18" width="8.09166666666667" customWidth="1"/>
    <col min="19" max="19" width="8.36666666666667" customWidth="1"/>
  </cols>
  <sheetData>
    <row r="1" ht="41" customHeight="1" spans="1:19">
      <c r="A1" s="11" t="s">
        <v>0</v>
      </c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42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ht="20" customHeight="1" spans="1:19">
      <c r="A3" s="4">
        <v>1</v>
      </c>
      <c r="B3" s="5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5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7">
        <v>46</v>
      </c>
      <c r="M3" s="8">
        <v>75</v>
      </c>
      <c r="N3" s="8">
        <v>84.8</v>
      </c>
      <c r="O3" s="9">
        <f t="shared" ref="O3:O27" si="0">SUM(L3:N3)</f>
        <v>205.8</v>
      </c>
      <c r="P3" s="10">
        <v>391</v>
      </c>
      <c r="Q3" s="9">
        <f t="shared" ref="Q3:Q26" si="1">O3/250*40+P3/500*60</f>
        <v>79.848</v>
      </c>
      <c r="R3" s="8" t="s">
        <v>30</v>
      </c>
      <c r="S3" s="4"/>
    </row>
    <row r="4" ht="20" customHeight="1" spans="1:19">
      <c r="A4" s="4">
        <v>2</v>
      </c>
      <c r="B4" s="5" t="s">
        <v>31</v>
      </c>
      <c r="C4" s="6" t="s">
        <v>32</v>
      </c>
      <c r="D4" s="6" t="s">
        <v>22</v>
      </c>
      <c r="E4" s="6" t="s">
        <v>23</v>
      </c>
      <c r="F4" s="6" t="s">
        <v>24</v>
      </c>
      <c r="G4" s="5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7">
        <v>47</v>
      </c>
      <c r="M4" s="8">
        <v>86</v>
      </c>
      <c r="N4" s="8">
        <v>84.2</v>
      </c>
      <c r="O4" s="9">
        <f t="shared" si="0"/>
        <v>217.2</v>
      </c>
      <c r="P4" s="10">
        <v>361</v>
      </c>
      <c r="Q4" s="9">
        <f t="shared" si="1"/>
        <v>78.072</v>
      </c>
      <c r="R4" s="8" t="s">
        <v>30</v>
      </c>
      <c r="S4" s="4"/>
    </row>
    <row r="5" ht="20" customHeight="1" spans="1:19">
      <c r="A5" s="4">
        <v>3</v>
      </c>
      <c r="B5" s="5" t="s">
        <v>33</v>
      </c>
      <c r="C5" s="6" t="s">
        <v>34</v>
      </c>
      <c r="D5" s="6" t="s">
        <v>22</v>
      </c>
      <c r="E5" s="6" t="s">
        <v>23</v>
      </c>
      <c r="F5" s="6" t="s">
        <v>24</v>
      </c>
      <c r="G5" s="5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7">
        <v>43</v>
      </c>
      <c r="M5" s="8">
        <v>73</v>
      </c>
      <c r="N5" s="8">
        <v>90.4</v>
      </c>
      <c r="O5" s="9">
        <f t="shared" si="0"/>
        <v>206.4</v>
      </c>
      <c r="P5" s="10">
        <v>372</v>
      </c>
      <c r="Q5" s="9">
        <f t="shared" si="1"/>
        <v>77.664</v>
      </c>
      <c r="R5" s="8" t="s">
        <v>30</v>
      </c>
      <c r="S5" s="4"/>
    </row>
    <row r="6" ht="20" customHeight="1" spans="1:19">
      <c r="A6" s="4">
        <v>4</v>
      </c>
      <c r="B6" s="5" t="s">
        <v>35</v>
      </c>
      <c r="C6" s="6" t="s">
        <v>36</v>
      </c>
      <c r="D6" s="6" t="s">
        <v>22</v>
      </c>
      <c r="E6" s="6" t="s">
        <v>23</v>
      </c>
      <c r="F6" s="6" t="s">
        <v>24</v>
      </c>
      <c r="G6" s="5" t="s">
        <v>25</v>
      </c>
      <c r="H6" s="6" t="s">
        <v>26</v>
      </c>
      <c r="I6" s="6" t="s">
        <v>27</v>
      </c>
      <c r="J6" s="6" t="s">
        <v>28</v>
      </c>
      <c r="K6" s="6" t="s">
        <v>29</v>
      </c>
      <c r="L6" s="7">
        <v>43.5</v>
      </c>
      <c r="M6" s="8">
        <v>62</v>
      </c>
      <c r="N6" s="8">
        <v>84.2</v>
      </c>
      <c r="O6" s="9">
        <f t="shared" si="0"/>
        <v>189.7</v>
      </c>
      <c r="P6" s="10">
        <v>386</v>
      </c>
      <c r="Q6" s="9">
        <f t="shared" si="1"/>
        <v>76.672</v>
      </c>
      <c r="R6" s="8" t="s">
        <v>30</v>
      </c>
      <c r="S6" s="4"/>
    </row>
    <row r="7" ht="20" customHeight="1" spans="1:19">
      <c r="A7" s="4">
        <v>5</v>
      </c>
      <c r="B7" s="5" t="s">
        <v>37</v>
      </c>
      <c r="C7" s="6" t="s">
        <v>38</v>
      </c>
      <c r="D7" s="6" t="s">
        <v>22</v>
      </c>
      <c r="E7" s="6" t="s">
        <v>23</v>
      </c>
      <c r="F7" s="6" t="s">
        <v>24</v>
      </c>
      <c r="G7" s="5" t="s">
        <v>25</v>
      </c>
      <c r="H7" s="6" t="s">
        <v>26</v>
      </c>
      <c r="I7" s="6" t="s">
        <v>27</v>
      </c>
      <c r="J7" s="6" t="s">
        <v>28</v>
      </c>
      <c r="K7" s="6" t="s">
        <v>29</v>
      </c>
      <c r="L7" s="7">
        <v>41.5</v>
      </c>
      <c r="M7" s="8">
        <v>82</v>
      </c>
      <c r="N7" s="8">
        <v>55</v>
      </c>
      <c r="O7" s="9">
        <f t="shared" si="0"/>
        <v>178.5</v>
      </c>
      <c r="P7" s="10">
        <v>361</v>
      </c>
      <c r="Q7" s="9">
        <f t="shared" si="1"/>
        <v>71.88</v>
      </c>
      <c r="R7" s="8" t="s">
        <v>39</v>
      </c>
      <c r="S7" s="4"/>
    </row>
    <row r="8" ht="20" customHeight="1" spans="1:19">
      <c r="A8" s="4">
        <v>6</v>
      </c>
      <c r="B8" s="5" t="s">
        <v>40</v>
      </c>
      <c r="C8" s="6" t="s">
        <v>41</v>
      </c>
      <c r="D8" s="6" t="s">
        <v>22</v>
      </c>
      <c r="E8" s="6" t="s">
        <v>23</v>
      </c>
      <c r="F8" s="6" t="s">
        <v>42</v>
      </c>
      <c r="G8" s="5" t="s">
        <v>43</v>
      </c>
      <c r="H8" s="6" t="s">
        <v>26</v>
      </c>
      <c r="I8" s="6" t="s">
        <v>44</v>
      </c>
      <c r="J8" s="6" t="s">
        <v>28</v>
      </c>
      <c r="K8" s="6" t="s">
        <v>29</v>
      </c>
      <c r="L8" s="7">
        <v>46</v>
      </c>
      <c r="M8" s="8">
        <v>80</v>
      </c>
      <c r="N8" s="8">
        <v>81.4</v>
      </c>
      <c r="O8" s="9">
        <f t="shared" si="0"/>
        <v>207.4</v>
      </c>
      <c r="P8" s="10">
        <v>370</v>
      </c>
      <c r="Q8" s="9">
        <f t="shared" si="1"/>
        <v>77.584</v>
      </c>
      <c r="R8" s="8" t="s">
        <v>30</v>
      </c>
      <c r="S8" s="4"/>
    </row>
    <row r="9" ht="20" customHeight="1" spans="1:19">
      <c r="A9" s="4">
        <v>7</v>
      </c>
      <c r="B9" s="5" t="s">
        <v>45</v>
      </c>
      <c r="C9" s="6" t="s">
        <v>46</v>
      </c>
      <c r="D9" s="6" t="s">
        <v>22</v>
      </c>
      <c r="E9" s="6" t="s">
        <v>23</v>
      </c>
      <c r="F9" s="6" t="s">
        <v>42</v>
      </c>
      <c r="G9" s="5" t="s">
        <v>43</v>
      </c>
      <c r="H9" s="6" t="s">
        <v>26</v>
      </c>
      <c r="I9" s="6" t="s">
        <v>44</v>
      </c>
      <c r="J9" s="6" t="s">
        <v>28</v>
      </c>
      <c r="K9" s="6" t="s">
        <v>29</v>
      </c>
      <c r="L9" s="7">
        <v>25</v>
      </c>
      <c r="M9" s="8">
        <v>67</v>
      </c>
      <c r="N9" s="8">
        <v>55.2</v>
      </c>
      <c r="O9" s="9">
        <f t="shared" si="0"/>
        <v>147.2</v>
      </c>
      <c r="P9" s="10">
        <v>384</v>
      </c>
      <c r="Q9" s="9">
        <f t="shared" si="1"/>
        <v>69.632</v>
      </c>
      <c r="R9" s="8" t="s">
        <v>39</v>
      </c>
      <c r="S9" s="4"/>
    </row>
    <row r="10" ht="20" customHeight="1" spans="1:19">
      <c r="A10" s="4">
        <v>8</v>
      </c>
      <c r="B10" s="5" t="s">
        <v>47</v>
      </c>
      <c r="C10" s="6" t="s">
        <v>48</v>
      </c>
      <c r="D10" s="6" t="s">
        <v>22</v>
      </c>
      <c r="E10" s="6" t="s">
        <v>23</v>
      </c>
      <c r="F10" s="6" t="s">
        <v>49</v>
      </c>
      <c r="G10" s="5" t="s">
        <v>50</v>
      </c>
      <c r="H10" s="6" t="s">
        <v>26</v>
      </c>
      <c r="I10" s="6" t="s">
        <v>44</v>
      </c>
      <c r="J10" s="6" t="s">
        <v>28</v>
      </c>
      <c r="K10" s="6" t="s">
        <v>29</v>
      </c>
      <c r="L10" s="7">
        <v>46</v>
      </c>
      <c r="M10" s="8">
        <v>73</v>
      </c>
      <c r="N10" s="8">
        <v>90.6</v>
      </c>
      <c r="O10" s="9">
        <f t="shared" si="0"/>
        <v>209.6</v>
      </c>
      <c r="P10" s="10">
        <v>425</v>
      </c>
      <c r="Q10" s="9">
        <f t="shared" si="1"/>
        <v>84.536</v>
      </c>
      <c r="R10" s="8" t="s">
        <v>30</v>
      </c>
      <c r="S10" s="4"/>
    </row>
    <row r="11" ht="20" customHeight="1" spans="1:19">
      <c r="A11" s="4">
        <v>9</v>
      </c>
      <c r="B11" s="5" t="s">
        <v>51</v>
      </c>
      <c r="C11" s="6" t="s">
        <v>52</v>
      </c>
      <c r="D11" s="6" t="s">
        <v>22</v>
      </c>
      <c r="E11" s="6" t="s">
        <v>23</v>
      </c>
      <c r="F11" s="6" t="s">
        <v>49</v>
      </c>
      <c r="G11" s="5" t="s">
        <v>50</v>
      </c>
      <c r="H11" s="6" t="s">
        <v>26</v>
      </c>
      <c r="I11" s="6" t="s">
        <v>44</v>
      </c>
      <c r="J11" s="6" t="s">
        <v>28</v>
      </c>
      <c r="K11" s="6" t="s">
        <v>29</v>
      </c>
      <c r="L11" s="7">
        <v>45</v>
      </c>
      <c r="M11" s="8">
        <v>80</v>
      </c>
      <c r="N11" s="8">
        <v>86.2</v>
      </c>
      <c r="O11" s="9">
        <f t="shared" si="0"/>
        <v>211.2</v>
      </c>
      <c r="P11" s="10">
        <v>408</v>
      </c>
      <c r="Q11" s="9">
        <f t="shared" si="1"/>
        <v>82.752</v>
      </c>
      <c r="R11" s="8" t="s">
        <v>30</v>
      </c>
      <c r="S11" s="4"/>
    </row>
    <row r="12" ht="20" customHeight="1" spans="1:19">
      <c r="A12" s="4">
        <v>10</v>
      </c>
      <c r="B12" s="5" t="s">
        <v>53</v>
      </c>
      <c r="C12" s="6" t="s">
        <v>54</v>
      </c>
      <c r="D12" s="6" t="s">
        <v>22</v>
      </c>
      <c r="E12" s="6" t="s">
        <v>23</v>
      </c>
      <c r="F12" s="6" t="s">
        <v>49</v>
      </c>
      <c r="G12" s="5" t="s">
        <v>50</v>
      </c>
      <c r="H12" s="6" t="s">
        <v>26</v>
      </c>
      <c r="I12" s="6" t="s">
        <v>44</v>
      </c>
      <c r="J12" s="6" t="s">
        <v>28</v>
      </c>
      <c r="K12" s="6" t="s">
        <v>29</v>
      </c>
      <c r="L12" s="7">
        <v>41</v>
      </c>
      <c r="M12" s="8">
        <v>80</v>
      </c>
      <c r="N12" s="8">
        <v>88</v>
      </c>
      <c r="O12" s="9">
        <f t="shared" si="0"/>
        <v>209</v>
      </c>
      <c r="P12" s="10">
        <v>397</v>
      </c>
      <c r="Q12" s="9">
        <f t="shared" si="1"/>
        <v>81.08</v>
      </c>
      <c r="R12" s="8" t="s">
        <v>30</v>
      </c>
      <c r="S12" s="4"/>
    </row>
    <row r="13" ht="20" customHeight="1" spans="1:19">
      <c r="A13" s="4">
        <v>11</v>
      </c>
      <c r="B13" s="5" t="s">
        <v>55</v>
      </c>
      <c r="C13" s="6" t="s">
        <v>56</v>
      </c>
      <c r="D13" s="6" t="s">
        <v>22</v>
      </c>
      <c r="E13" s="6" t="s">
        <v>23</v>
      </c>
      <c r="F13" s="6" t="s">
        <v>49</v>
      </c>
      <c r="G13" s="5" t="s">
        <v>50</v>
      </c>
      <c r="H13" s="6" t="s">
        <v>26</v>
      </c>
      <c r="I13" s="6" t="s">
        <v>44</v>
      </c>
      <c r="J13" s="6" t="s">
        <v>28</v>
      </c>
      <c r="K13" s="6" t="s">
        <v>29</v>
      </c>
      <c r="L13" s="7">
        <v>40</v>
      </c>
      <c r="M13" s="8">
        <v>65</v>
      </c>
      <c r="N13" s="8">
        <v>83.6</v>
      </c>
      <c r="O13" s="9">
        <f t="shared" si="0"/>
        <v>188.6</v>
      </c>
      <c r="P13" s="10">
        <v>407</v>
      </c>
      <c r="Q13" s="9">
        <f t="shared" si="1"/>
        <v>79.016</v>
      </c>
      <c r="R13" s="8" t="s">
        <v>30</v>
      </c>
      <c r="S13" s="4"/>
    </row>
    <row r="14" ht="20" customHeight="1" spans="1:19">
      <c r="A14" s="4">
        <v>12</v>
      </c>
      <c r="B14" s="5" t="s">
        <v>57</v>
      </c>
      <c r="C14" s="6" t="s">
        <v>58</v>
      </c>
      <c r="D14" s="6" t="s">
        <v>22</v>
      </c>
      <c r="E14" s="6" t="s">
        <v>23</v>
      </c>
      <c r="F14" s="6" t="s">
        <v>49</v>
      </c>
      <c r="G14" s="5" t="s">
        <v>50</v>
      </c>
      <c r="H14" s="6" t="s">
        <v>26</v>
      </c>
      <c r="I14" s="6" t="s">
        <v>44</v>
      </c>
      <c r="J14" s="6" t="s">
        <v>28</v>
      </c>
      <c r="K14" s="6" t="s">
        <v>29</v>
      </c>
      <c r="L14" s="7">
        <v>38</v>
      </c>
      <c r="M14" s="8">
        <v>85</v>
      </c>
      <c r="N14" s="8">
        <v>85.6</v>
      </c>
      <c r="O14" s="9">
        <f t="shared" si="0"/>
        <v>208.6</v>
      </c>
      <c r="P14" s="10">
        <v>379</v>
      </c>
      <c r="Q14" s="9">
        <f t="shared" si="1"/>
        <v>78.856</v>
      </c>
      <c r="R14" s="8" t="s">
        <v>30</v>
      </c>
      <c r="S14" s="4"/>
    </row>
    <row r="15" ht="20" customHeight="1" spans="1:19">
      <c r="A15" s="4">
        <v>13</v>
      </c>
      <c r="B15" s="5" t="s">
        <v>59</v>
      </c>
      <c r="C15" s="6" t="s">
        <v>60</v>
      </c>
      <c r="D15" s="6" t="s">
        <v>22</v>
      </c>
      <c r="E15" s="6" t="s">
        <v>23</v>
      </c>
      <c r="F15" s="6" t="s">
        <v>49</v>
      </c>
      <c r="G15" s="5" t="s">
        <v>50</v>
      </c>
      <c r="H15" s="6" t="s">
        <v>26</v>
      </c>
      <c r="I15" s="6" t="s">
        <v>44</v>
      </c>
      <c r="J15" s="6" t="s">
        <v>28</v>
      </c>
      <c r="K15" s="6" t="s">
        <v>29</v>
      </c>
      <c r="L15" s="7">
        <v>38</v>
      </c>
      <c r="M15" s="8">
        <v>73</v>
      </c>
      <c r="N15" s="8">
        <v>80.4</v>
      </c>
      <c r="O15" s="9">
        <f t="shared" si="0"/>
        <v>191.4</v>
      </c>
      <c r="P15" s="10">
        <v>392</v>
      </c>
      <c r="Q15" s="9">
        <f t="shared" si="1"/>
        <v>77.664</v>
      </c>
      <c r="R15" s="8" t="s">
        <v>30</v>
      </c>
      <c r="S15" s="4"/>
    </row>
    <row r="16" ht="20" customHeight="1" spans="1:19">
      <c r="A16" s="4">
        <v>14</v>
      </c>
      <c r="B16" s="5" t="s">
        <v>61</v>
      </c>
      <c r="C16" s="6" t="s">
        <v>62</v>
      </c>
      <c r="D16" s="6" t="s">
        <v>22</v>
      </c>
      <c r="E16" s="6" t="s">
        <v>23</v>
      </c>
      <c r="F16" s="6" t="s">
        <v>49</v>
      </c>
      <c r="G16" s="5" t="s">
        <v>50</v>
      </c>
      <c r="H16" s="6" t="s">
        <v>26</v>
      </c>
      <c r="I16" s="6" t="s">
        <v>44</v>
      </c>
      <c r="J16" s="6" t="s">
        <v>28</v>
      </c>
      <c r="K16" s="6" t="s">
        <v>29</v>
      </c>
      <c r="L16" s="7">
        <v>37</v>
      </c>
      <c r="M16" s="8">
        <v>76</v>
      </c>
      <c r="N16" s="8">
        <v>81.4</v>
      </c>
      <c r="O16" s="9">
        <f t="shared" si="0"/>
        <v>194.4</v>
      </c>
      <c r="P16" s="10">
        <v>375</v>
      </c>
      <c r="Q16" s="9">
        <f t="shared" si="1"/>
        <v>76.104</v>
      </c>
      <c r="R16" s="8" t="s">
        <v>30</v>
      </c>
      <c r="S16" s="4"/>
    </row>
    <row r="17" ht="20" customHeight="1" spans="1:19">
      <c r="A17" s="4">
        <v>15</v>
      </c>
      <c r="B17" s="5" t="s">
        <v>63</v>
      </c>
      <c r="C17" s="6" t="s">
        <v>64</v>
      </c>
      <c r="D17" s="6" t="s">
        <v>22</v>
      </c>
      <c r="E17" s="6" t="s">
        <v>23</v>
      </c>
      <c r="F17" s="6" t="s">
        <v>49</v>
      </c>
      <c r="G17" s="5" t="s">
        <v>50</v>
      </c>
      <c r="H17" s="6" t="s">
        <v>26</v>
      </c>
      <c r="I17" s="6" t="s">
        <v>44</v>
      </c>
      <c r="J17" s="6" t="s">
        <v>28</v>
      </c>
      <c r="K17" s="6" t="s">
        <v>29</v>
      </c>
      <c r="L17" s="7">
        <v>37</v>
      </c>
      <c r="M17" s="8">
        <v>71</v>
      </c>
      <c r="N17" s="8">
        <v>77.4</v>
      </c>
      <c r="O17" s="9">
        <f t="shared" si="0"/>
        <v>185.4</v>
      </c>
      <c r="P17" s="10">
        <v>385</v>
      </c>
      <c r="Q17" s="9">
        <f t="shared" si="1"/>
        <v>75.864</v>
      </c>
      <c r="R17" s="8" t="s">
        <v>30</v>
      </c>
      <c r="S17" s="4"/>
    </row>
    <row r="18" ht="20" customHeight="1" spans="1:19">
      <c r="A18" s="4">
        <v>16</v>
      </c>
      <c r="B18" s="5" t="s">
        <v>65</v>
      </c>
      <c r="C18" s="6" t="s">
        <v>66</v>
      </c>
      <c r="D18" s="6" t="s">
        <v>22</v>
      </c>
      <c r="E18" s="6" t="s">
        <v>23</v>
      </c>
      <c r="F18" s="6" t="s">
        <v>49</v>
      </c>
      <c r="G18" s="5" t="s">
        <v>50</v>
      </c>
      <c r="H18" s="6" t="s">
        <v>26</v>
      </c>
      <c r="I18" s="6" t="s">
        <v>44</v>
      </c>
      <c r="J18" s="6" t="s">
        <v>28</v>
      </c>
      <c r="K18" s="6" t="s">
        <v>29</v>
      </c>
      <c r="L18" s="7">
        <v>38</v>
      </c>
      <c r="M18" s="8">
        <v>66</v>
      </c>
      <c r="N18" s="8">
        <v>80.8</v>
      </c>
      <c r="O18" s="9">
        <f t="shared" si="0"/>
        <v>184.8</v>
      </c>
      <c r="P18" s="10">
        <v>380</v>
      </c>
      <c r="Q18" s="9">
        <f t="shared" si="1"/>
        <v>75.168</v>
      </c>
      <c r="R18" s="8" t="s">
        <v>30</v>
      </c>
      <c r="S18" s="4"/>
    </row>
    <row r="19" ht="20" customHeight="1" spans="1:19">
      <c r="A19" s="4">
        <v>17</v>
      </c>
      <c r="B19" s="5" t="s">
        <v>67</v>
      </c>
      <c r="C19" s="6" t="s">
        <v>68</v>
      </c>
      <c r="D19" s="6" t="s">
        <v>22</v>
      </c>
      <c r="E19" s="6" t="s">
        <v>23</v>
      </c>
      <c r="F19" s="6" t="s">
        <v>49</v>
      </c>
      <c r="G19" s="5" t="s">
        <v>50</v>
      </c>
      <c r="H19" s="6" t="s">
        <v>26</v>
      </c>
      <c r="I19" s="6" t="s">
        <v>44</v>
      </c>
      <c r="J19" s="6" t="s">
        <v>28</v>
      </c>
      <c r="K19" s="6" t="s">
        <v>29</v>
      </c>
      <c r="L19" s="7">
        <v>39</v>
      </c>
      <c r="M19" s="8">
        <v>77</v>
      </c>
      <c r="N19" s="8">
        <v>82.6</v>
      </c>
      <c r="O19" s="9">
        <f t="shared" si="0"/>
        <v>198.6</v>
      </c>
      <c r="P19" s="10">
        <v>392</v>
      </c>
      <c r="Q19" s="9">
        <f t="shared" si="1"/>
        <v>78.816</v>
      </c>
      <c r="R19" s="8" t="s">
        <v>30</v>
      </c>
      <c r="S19" s="4"/>
    </row>
    <row r="20" ht="20" customHeight="1" spans="1:19">
      <c r="A20" s="4">
        <v>18</v>
      </c>
      <c r="B20" s="5" t="s">
        <v>69</v>
      </c>
      <c r="C20" s="6" t="s">
        <v>70</v>
      </c>
      <c r="D20" s="6" t="s">
        <v>22</v>
      </c>
      <c r="E20" s="6" t="s">
        <v>23</v>
      </c>
      <c r="F20" s="6" t="s">
        <v>49</v>
      </c>
      <c r="G20" s="5" t="s">
        <v>50</v>
      </c>
      <c r="H20" s="6" t="s">
        <v>26</v>
      </c>
      <c r="I20" s="6" t="s">
        <v>44</v>
      </c>
      <c r="J20" s="6" t="s">
        <v>28</v>
      </c>
      <c r="K20" s="6" t="s">
        <v>29</v>
      </c>
      <c r="L20" s="7">
        <v>38</v>
      </c>
      <c r="M20" s="8">
        <v>74</v>
      </c>
      <c r="N20" s="8">
        <v>86.8</v>
      </c>
      <c r="O20" s="9">
        <f t="shared" si="0"/>
        <v>198.8</v>
      </c>
      <c r="P20" s="10">
        <v>389</v>
      </c>
      <c r="Q20" s="9">
        <f t="shared" si="1"/>
        <v>78.488</v>
      </c>
      <c r="R20" s="8" t="s">
        <v>30</v>
      </c>
      <c r="S20" s="4"/>
    </row>
    <row r="21" ht="20" customHeight="1" spans="1:19">
      <c r="A21" s="4">
        <v>19</v>
      </c>
      <c r="B21" s="5" t="s">
        <v>71</v>
      </c>
      <c r="C21" s="6" t="s">
        <v>72</v>
      </c>
      <c r="D21" s="6" t="s">
        <v>22</v>
      </c>
      <c r="E21" s="6" t="s">
        <v>23</v>
      </c>
      <c r="F21" s="6" t="s">
        <v>49</v>
      </c>
      <c r="G21" s="5" t="s">
        <v>50</v>
      </c>
      <c r="H21" s="6" t="s">
        <v>26</v>
      </c>
      <c r="I21" s="6" t="s">
        <v>44</v>
      </c>
      <c r="J21" s="6" t="s">
        <v>28</v>
      </c>
      <c r="K21" s="6" t="s">
        <v>29</v>
      </c>
      <c r="L21" s="7">
        <v>38</v>
      </c>
      <c r="M21" s="8">
        <v>73</v>
      </c>
      <c r="N21" s="8">
        <v>55.6</v>
      </c>
      <c r="O21" s="9">
        <f t="shared" si="0"/>
        <v>166.6</v>
      </c>
      <c r="P21" s="10">
        <v>375</v>
      </c>
      <c r="Q21" s="9">
        <f t="shared" si="1"/>
        <v>71.656</v>
      </c>
      <c r="R21" s="8" t="s">
        <v>39</v>
      </c>
      <c r="S21" s="4"/>
    </row>
    <row r="22" ht="20" customHeight="1" spans="1:19">
      <c r="A22" s="4">
        <v>20</v>
      </c>
      <c r="B22" s="5" t="s">
        <v>73</v>
      </c>
      <c r="C22" s="6" t="s">
        <v>74</v>
      </c>
      <c r="D22" s="6" t="s">
        <v>22</v>
      </c>
      <c r="E22" s="6" t="s">
        <v>23</v>
      </c>
      <c r="F22" s="6" t="s">
        <v>49</v>
      </c>
      <c r="G22" s="5" t="s">
        <v>50</v>
      </c>
      <c r="H22" s="6" t="s">
        <v>26</v>
      </c>
      <c r="I22" s="6" t="s">
        <v>44</v>
      </c>
      <c r="J22" s="6" t="s">
        <v>28</v>
      </c>
      <c r="K22" s="6" t="s">
        <v>29</v>
      </c>
      <c r="L22" s="7">
        <v>39</v>
      </c>
      <c r="M22" s="8">
        <v>78</v>
      </c>
      <c r="N22" s="8">
        <v>53.4</v>
      </c>
      <c r="O22" s="9">
        <f t="shared" si="0"/>
        <v>170.4</v>
      </c>
      <c r="P22" s="10">
        <v>368</v>
      </c>
      <c r="Q22" s="9">
        <f t="shared" si="1"/>
        <v>71.424</v>
      </c>
      <c r="R22" s="8" t="s">
        <v>39</v>
      </c>
      <c r="S22" s="4"/>
    </row>
    <row r="23" ht="20" customHeight="1" spans="1:19">
      <c r="A23" s="4">
        <v>21</v>
      </c>
      <c r="B23" s="5" t="s">
        <v>75</v>
      </c>
      <c r="C23" s="6" t="s">
        <v>76</v>
      </c>
      <c r="D23" s="6" t="s">
        <v>22</v>
      </c>
      <c r="E23" s="6" t="s">
        <v>23</v>
      </c>
      <c r="F23" s="6" t="s">
        <v>49</v>
      </c>
      <c r="G23" s="5" t="s">
        <v>50</v>
      </c>
      <c r="H23" s="6" t="s">
        <v>26</v>
      </c>
      <c r="I23" s="6" t="s">
        <v>44</v>
      </c>
      <c r="J23" s="6" t="s">
        <v>28</v>
      </c>
      <c r="K23" s="6" t="s">
        <v>29</v>
      </c>
      <c r="L23" s="7">
        <v>33</v>
      </c>
      <c r="M23" s="8">
        <v>75</v>
      </c>
      <c r="N23" s="8">
        <v>53.6</v>
      </c>
      <c r="O23" s="9">
        <f t="shared" si="0"/>
        <v>161.6</v>
      </c>
      <c r="P23" s="10">
        <v>378</v>
      </c>
      <c r="Q23" s="9">
        <f t="shared" si="1"/>
        <v>71.216</v>
      </c>
      <c r="R23" s="8" t="s">
        <v>39</v>
      </c>
      <c r="S23" s="4"/>
    </row>
    <row r="24" ht="20" customHeight="1" spans="1:19">
      <c r="A24" s="4">
        <v>22</v>
      </c>
      <c r="B24" s="5" t="s">
        <v>77</v>
      </c>
      <c r="C24" s="6" t="s">
        <v>78</v>
      </c>
      <c r="D24" s="6" t="s">
        <v>22</v>
      </c>
      <c r="E24" s="6" t="s">
        <v>23</v>
      </c>
      <c r="F24" s="6" t="s">
        <v>79</v>
      </c>
      <c r="G24" s="5" t="s">
        <v>80</v>
      </c>
      <c r="H24" s="6" t="s">
        <v>81</v>
      </c>
      <c r="I24" s="5" t="s">
        <v>82</v>
      </c>
      <c r="J24" s="6" t="s">
        <v>28</v>
      </c>
      <c r="K24" s="6" t="s">
        <v>29</v>
      </c>
      <c r="L24" s="7">
        <v>48</v>
      </c>
      <c r="M24" s="8">
        <v>82</v>
      </c>
      <c r="N24" s="8">
        <v>85.8</v>
      </c>
      <c r="O24" s="9">
        <f t="shared" si="0"/>
        <v>215.8</v>
      </c>
      <c r="P24" s="10">
        <v>410</v>
      </c>
      <c r="Q24" s="9">
        <f t="shared" si="1"/>
        <v>83.728</v>
      </c>
      <c r="R24" s="8" t="s">
        <v>30</v>
      </c>
      <c r="S24" s="4"/>
    </row>
    <row r="25" ht="20" customHeight="1" spans="1:19">
      <c r="A25" s="4">
        <v>23</v>
      </c>
      <c r="B25" s="5" t="s">
        <v>83</v>
      </c>
      <c r="C25" s="6" t="s">
        <v>84</v>
      </c>
      <c r="D25" s="6" t="s">
        <v>22</v>
      </c>
      <c r="E25" s="6" t="s">
        <v>23</v>
      </c>
      <c r="F25" s="6" t="s">
        <v>79</v>
      </c>
      <c r="G25" s="5" t="s">
        <v>80</v>
      </c>
      <c r="H25" s="6" t="s">
        <v>26</v>
      </c>
      <c r="I25" s="5" t="s">
        <v>85</v>
      </c>
      <c r="J25" s="6" t="s">
        <v>28</v>
      </c>
      <c r="K25" s="6" t="s">
        <v>29</v>
      </c>
      <c r="L25" s="7">
        <v>45</v>
      </c>
      <c r="M25" s="8">
        <v>69</v>
      </c>
      <c r="N25" s="8">
        <v>91.6</v>
      </c>
      <c r="O25" s="9">
        <f t="shared" si="0"/>
        <v>205.6</v>
      </c>
      <c r="P25" s="10">
        <v>371</v>
      </c>
      <c r="Q25" s="9">
        <f t="shared" si="1"/>
        <v>77.416</v>
      </c>
      <c r="R25" s="8" t="s">
        <v>30</v>
      </c>
      <c r="S25" s="4"/>
    </row>
    <row r="26" ht="20" customHeight="1" spans="1:19">
      <c r="A26" s="4">
        <v>24</v>
      </c>
      <c r="B26" s="5" t="s">
        <v>86</v>
      </c>
      <c r="C26" s="6" t="s">
        <v>87</v>
      </c>
      <c r="D26" s="6" t="s">
        <v>22</v>
      </c>
      <c r="E26" s="6" t="s">
        <v>23</v>
      </c>
      <c r="F26" s="6" t="s">
        <v>79</v>
      </c>
      <c r="G26" s="5" t="s">
        <v>80</v>
      </c>
      <c r="H26" s="6" t="s">
        <v>26</v>
      </c>
      <c r="I26" s="5" t="s">
        <v>85</v>
      </c>
      <c r="J26" s="6" t="s">
        <v>28</v>
      </c>
      <c r="K26" s="6" t="s">
        <v>29</v>
      </c>
      <c r="L26" s="7">
        <v>45</v>
      </c>
      <c r="M26" s="8">
        <v>60.5</v>
      </c>
      <c r="N26" s="8">
        <v>76.6</v>
      </c>
      <c r="O26" s="9">
        <f t="shared" si="0"/>
        <v>182.1</v>
      </c>
      <c r="P26" s="10">
        <v>385</v>
      </c>
      <c r="Q26" s="9">
        <f t="shared" si="1"/>
        <v>75.336</v>
      </c>
      <c r="R26" s="8" t="s">
        <v>30</v>
      </c>
      <c r="S26" s="4"/>
    </row>
    <row r="27" ht="20" customHeight="1" spans="1:19">
      <c r="A27" s="4">
        <v>25</v>
      </c>
      <c r="B27" s="5" t="s">
        <v>88</v>
      </c>
      <c r="C27" s="6" t="s">
        <v>89</v>
      </c>
      <c r="D27" s="6" t="s">
        <v>22</v>
      </c>
      <c r="E27" s="6" t="s">
        <v>23</v>
      </c>
      <c r="F27" s="6" t="s">
        <v>90</v>
      </c>
      <c r="G27" s="5" t="s">
        <v>91</v>
      </c>
      <c r="H27" s="6" t="s">
        <v>26</v>
      </c>
      <c r="I27" s="5" t="s">
        <v>92</v>
      </c>
      <c r="J27" s="6" t="s">
        <v>28</v>
      </c>
      <c r="K27" s="6" t="s">
        <v>29</v>
      </c>
      <c r="L27" s="7">
        <v>40</v>
      </c>
      <c r="M27" s="9">
        <v>82</v>
      </c>
      <c r="N27" s="9">
        <v>89</v>
      </c>
      <c r="O27" s="9">
        <f t="shared" si="0"/>
        <v>211</v>
      </c>
      <c r="P27" s="10">
        <v>404</v>
      </c>
      <c r="Q27" s="9">
        <f>(O27/250)*40+P27/500*60</f>
        <v>82.24</v>
      </c>
      <c r="R27" s="8" t="s">
        <v>30</v>
      </c>
      <c r="S27" s="4"/>
    </row>
    <row r="29" spans="3:18">
      <c r="C29" t="s">
        <v>93</v>
      </c>
      <c r="I29" t="s">
        <v>94</v>
      </c>
      <c r="N29" s="13" t="s">
        <v>95</v>
      </c>
      <c r="O29" s="13"/>
      <c r="P29" s="13"/>
      <c r="Q29" s="13"/>
      <c r="R29" s="14"/>
    </row>
  </sheetData>
  <autoFilter xmlns:etc="http://www.wps.cn/officeDocument/2017/etCustomData" ref="A2:S27" etc:filterBottomFollowUsedRange="0">
    <sortState ref="A2:S27">
      <sortCondition ref="G2" descending="1"/>
    </sortState>
    <extLst/>
  </autoFilter>
  <mergeCells count="1">
    <mergeCell ref="N29:Q29"/>
  </mergeCells>
  <dataValidations count="1">
    <dataValidation type="list" allowBlank="1" showInputMessage="1" showErrorMessage="1" sqref="R3:R27">
      <formula1>"拟录取,替补1,替补2,替补3,不予录取,替补4,替补5,替补6"</formula1>
    </dataValidation>
  </dataValidations>
  <printOptions horizontalCentered="1"/>
  <pageMargins left="0" right="0" top="0.590551181102362" bottom="0.590551181102362" header="0.31496062992126" footer="0.511811023622047"/>
  <pageSetup paperSize="9" scale="77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60" zoomScaleNormal="160" topLeftCell="A2" workbookViewId="0">
      <selection activeCell="F6" sqref="F6"/>
    </sheetView>
  </sheetViews>
  <sheetFormatPr defaultColWidth="9" defaultRowHeight="13.5"/>
  <cols>
    <col min="1" max="1" width="5.725" customWidth="1"/>
    <col min="2" max="2" width="12.1333333333333" customWidth="1"/>
    <col min="3" max="3" width="9.725" customWidth="1"/>
    <col min="4" max="4" width="10" customWidth="1"/>
    <col min="5" max="5" width="16.45" customWidth="1"/>
    <col min="6" max="6" width="9.45" customWidth="1"/>
    <col min="7" max="7" width="8.63333333333333" customWidth="1"/>
    <col min="8" max="8" width="10" customWidth="1"/>
    <col min="9" max="9" width="8.63333333333333" customWidth="1"/>
    <col min="10" max="10" width="7.26666666666667" customWidth="1"/>
    <col min="12" max="12" width="8.09166666666667" customWidth="1"/>
  </cols>
  <sheetData>
    <row r="1" ht="41" customHeight="1" spans="1:12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2">
      <c r="A2" s="3" t="s">
        <v>1</v>
      </c>
      <c r="B2" s="3" t="s">
        <v>2</v>
      </c>
      <c r="C2" s="3" t="s">
        <v>3</v>
      </c>
      <c r="D2" s="3" t="s">
        <v>6</v>
      </c>
      <c r="E2" s="3" t="s">
        <v>7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18</v>
      </c>
    </row>
    <row r="3" ht="20" customHeight="1" spans="1:12">
      <c r="A3" s="4">
        <v>1</v>
      </c>
      <c r="B3" s="5" t="s">
        <v>20</v>
      </c>
      <c r="C3" s="6" t="str">
        <f>REPLACE(Sheet1!C3,2,2,"*")</f>
        <v>丁*</v>
      </c>
      <c r="D3" s="6" t="s">
        <v>24</v>
      </c>
      <c r="E3" s="5" t="s">
        <v>25</v>
      </c>
      <c r="F3" s="7">
        <v>46</v>
      </c>
      <c r="G3" s="8">
        <v>75</v>
      </c>
      <c r="H3" s="8">
        <v>84.8</v>
      </c>
      <c r="I3" s="9">
        <f t="shared" ref="I3:I27" si="0">SUM(F3:H3)</f>
        <v>205.8</v>
      </c>
      <c r="J3" s="10">
        <v>391</v>
      </c>
      <c r="K3" s="9">
        <f t="shared" ref="K3:K26" si="1">I3/250*40+J3/500*60</f>
        <v>79.848</v>
      </c>
      <c r="L3" s="8" t="s">
        <v>30</v>
      </c>
    </row>
    <row r="4" ht="20" customHeight="1" spans="1:12">
      <c r="A4" s="4">
        <v>2</v>
      </c>
      <c r="B4" s="5" t="s">
        <v>31</v>
      </c>
      <c r="C4" s="6" t="str">
        <f>REPLACE(Sheet1!C4,2,2,"*")</f>
        <v>吴*</v>
      </c>
      <c r="D4" s="6" t="s">
        <v>24</v>
      </c>
      <c r="E4" s="5" t="s">
        <v>25</v>
      </c>
      <c r="F4" s="7">
        <v>47</v>
      </c>
      <c r="G4" s="8">
        <v>86</v>
      </c>
      <c r="H4" s="8">
        <v>84.2</v>
      </c>
      <c r="I4" s="9">
        <f t="shared" si="0"/>
        <v>217.2</v>
      </c>
      <c r="J4" s="10">
        <v>361</v>
      </c>
      <c r="K4" s="9">
        <f t="shared" si="1"/>
        <v>78.072</v>
      </c>
      <c r="L4" s="8" t="s">
        <v>30</v>
      </c>
    </row>
    <row r="5" ht="20" customHeight="1" spans="1:12">
      <c r="A5" s="4">
        <v>3</v>
      </c>
      <c r="B5" s="5" t="s">
        <v>33</v>
      </c>
      <c r="C5" s="6" t="str">
        <f>REPLACE(Sheet1!C5,2,2,"*")</f>
        <v>崔*</v>
      </c>
      <c r="D5" s="6" t="s">
        <v>24</v>
      </c>
      <c r="E5" s="5" t="s">
        <v>25</v>
      </c>
      <c r="F5" s="7">
        <v>43</v>
      </c>
      <c r="G5" s="8">
        <v>73</v>
      </c>
      <c r="H5" s="8">
        <v>90.4</v>
      </c>
      <c r="I5" s="9">
        <f t="shared" si="0"/>
        <v>206.4</v>
      </c>
      <c r="J5" s="10">
        <v>372</v>
      </c>
      <c r="K5" s="9">
        <f t="shared" si="1"/>
        <v>77.664</v>
      </c>
      <c r="L5" s="8" t="s">
        <v>30</v>
      </c>
    </row>
    <row r="6" ht="20" customHeight="1" spans="1:12">
      <c r="A6" s="4">
        <v>4</v>
      </c>
      <c r="B6" s="5" t="s">
        <v>35</v>
      </c>
      <c r="C6" s="6" t="str">
        <f>REPLACE(Sheet1!C6,2,2,"*")</f>
        <v>舒*</v>
      </c>
      <c r="D6" s="6" t="s">
        <v>24</v>
      </c>
      <c r="E6" s="5" t="s">
        <v>25</v>
      </c>
      <c r="F6" s="7">
        <v>43.5</v>
      </c>
      <c r="G6" s="8">
        <v>62</v>
      </c>
      <c r="H6" s="8">
        <v>84.2</v>
      </c>
      <c r="I6" s="9">
        <f t="shared" si="0"/>
        <v>189.7</v>
      </c>
      <c r="J6" s="10">
        <v>386</v>
      </c>
      <c r="K6" s="9">
        <f t="shared" si="1"/>
        <v>76.672</v>
      </c>
      <c r="L6" s="8" t="s">
        <v>30</v>
      </c>
    </row>
    <row r="7" ht="20" customHeight="1" spans="1:12">
      <c r="A7" s="4">
        <v>5</v>
      </c>
      <c r="B7" s="5" t="s">
        <v>37</v>
      </c>
      <c r="C7" s="6" t="str">
        <f>REPLACE(Sheet1!C7,2,2,"*")</f>
        <v>李*</v>
      </c>
      <c r="D7" s="6" t="s">
        <v>24</v>
      </c>
      <c r="E7" s="5" t="s">
        <v>25</v>
      </c>
      <c r="F7" s="7">
        <v>41.5</v>
      </c>
      <c r="G7" s="8">
        <v>82</v>
      </c>
      <c r="H7" s="8">
        <v>55</v>
      </c>
      <c r="I7" s="9">
        <f t="shared" si="0"/>
        <v>178.5</v>
      </c>
      <c r="J7" s="10">
        <v>361</v>
      </c>
      <c r="K7" s="9">
        <f t="shared" si="1"/>
        <v>71.88</v>
      </c>
      <c r="L7" s="8" t="s">
        <v>39</v>
      </c>
    </row>
    <row r="8" ht="20" customHeight="1" spans="1:12">
      <c r="A8" s="4">
        <v>6</v>
      </c>
      <c r="B8" s="5" t="s">
        <v>40</v>
      </c>
      <c r="C8" s="6" t="str">
        <f>REPLACE(Sheet1!C8,2,2,"*")</f>
        <v>孔*</v>
      </c>
      <c r="D8" s="6" t="s">
        <v>42</v>
      </c>
      <c r="E8" s="5" t="s">
        <v>43</v>
      </c>
      <c r="F8" s="7">
        <v>46</v>
      </c>
      <c r="G8" s="8">
        <v>80</v>
      </c>
      <c r="H8" s="8">
        <v>81.4</v>
      </c>
      <c r="I8" s="9">
        <f t="shared" si="0"/>
        <v>207.4</v>
      </c>
      <c r="J8" s="10">
        <v>370</v>
      </c>
      <c r="K8" s="9">
        <f t="shared" si="1"/>
        <v>77.584</v>
      </c>
      <c r="L8" s="8" t="s">
        <v>30</v>
      </c>
    </row>
    <row r="9" ht="20" customHeight="1" spans="1:12">
      <c r="A9" s="4">
        <v>7</v>
      </c>
      <c r="B9" s="5" t="s">
        <v>45</v>
      </c>
      <c r="C9" s="6" t="str">
        <f>REPLACE(Sheet1!C9,2,2,"*")</f>
        <v>樊*</v>
      </c>
      <c r="D9" s="6" t="s">
        <v>42</v>
      </c>
      <c r="E9" s="5" t="s">
        <v>43</v>
      </c>
      <c r="F9" s="7">
        <v>25</v>
      </c>
      <c r="G9" s="8">
        <v>67</v>
      </c>
      <c r="H9" s="8">
        <v>55.2</v>
      </c>
      <c r="I9" s="9">
        <f t="shared" si="0"/>
        <v>147.2</v>
      </c>
      <c r="J9" s="10">
        <v>384</v>
      </c>
      <c r="K9" s="9">
        <f t="shared" si="1"/>
        <v>69.632</v>
      </c>
      <c r="L9" s="8" t="s">
        <v>39</v>
      </c>
    </row>
    <row r="10" ht="20" customHeight="1" spans="1:12">
      <c r="A10" s="4">
        <v>8</v>
      </c>
      <c r="B10" s="5" t="s">
        <v>47</v>
      </c>
      <c r="C10" s="6" t="str">
        <f>REPLACE(Sheet1!C10,2,2,"*")</f>
        <v>张*</v>
      </c>
      <c r="D10" s="6" t="s">
        <v>49</v>
      </c>
      <c r="E10" s="5" t="s">
        <v>50</v>
      </c>
      <c r="F10" s="7">
        <v>46</v>
      </c>
      <c r="G10" s="8">
        <v>73</v>
      </c>
      <c r="H10" s="8">
        <v>90.6</v>
      </c>
      <c r="I10" s="9">
        <f t="shared" si="0"/>
        <v>209.6</v>
      </c>
      <c r="J10" s="10">
        <v>425</v>
      </c>
      <c r="K10" s="9">
        <f t="shared" si="1"/>
        <v>84.536</v>
      </c>
      <c r="L10" s="8" t="s">
        <v>30</v>
      </c>
    </row>
    <row r="11" ht="20" customHeight="1" spans="1:12">
      <c r="A11" s="4">
        <v>9</v>
      </c>
      <c r="B11" s="5" t="s">
        <v>51</v>
      </c>
      <c r="C11" s="6" t="str">
        <f>REPLACE(Sheet1!C11,2,2,"*")</f>
        <v>王*</v>
      </c>
      <c r="D11" s="6" t="s">
        <v>49</v>
      </c>
      <c r="E11" s="5" t="s">
        <v>50</v>
      </c>
      <c r="F11" s="7">
        <v>45</v>
      </c>
      <c r="G11" s="8">
        <v>80</v>
      </c>
      <c r="H11" s="8">
        <v>86.2</v>
      </c>
      <c r="I11" s="9">
        <f t="shared" si="0"/>
        <v>211.2</v>
      </c>
      <c r="J11" s="10">
        <v>408</v>
      </c>
      <c r="K11" s="9">
        <f t="shared" si="1"/>
        <v>82.752</v>
      </c>
      <c r="L11" s="8" t="s">
        <v>30</v>
      </c>
    </row>
    <row r="12" ht="20" customHeight="1" spans="1:12">
      <c r="A12" s="4">
        <v>10</v>
      </c>
      <c r="B12" s="5" t="s">
        <v>53</v>
      </c>
      <c r="C12" s="6" t="str">
        <f>REPLACE(Sheet1!C12,2,2,"*")</f>
        <v>江*</v>
      </c>
      <c r="D12" s="6" t="s">
        <v>49</v>
      </c>
      <c r="E12" s="5" t="s">
        <v>50</v>
      </c>
      <c r="F12" s="7">
        <v>41</v>
      </c>
      <c r="G12" s="8">
        <v>80</v>
      </c>
      <c r="H12" s="8">
        <v>88</v>
      </c>
      <c r="I12" s="9">
        <f t="shared" si="0"/>
        <v>209</v>
      </c>
      <c r="J12" s="10">
        <v>397</v>
      </c>
      <c r="K12" s="9">
        <f t="shared" si="1"/>
        <v>81.08</v>
      </c>
      <c r="L12" s="8" t="s">
        <v>30</v>
      </c>
    </row>
    <row r="13" ht="20" customHeight="1" spans="1:12">
      <c r="A13" s="4">
        <v>11</v>
      </c>
      <c r="B13" s="5" t="s">
        <v>55</v>
      </c>
      <c r="C13" s="6" t="str">
        <f>REPLACE(Sheet1!C13,2,2,"*")</f>
        <v>陈*</v>
      </c>
      <c r="D13" s="6" t="s">
        <v>49</v>
      </c>
      <c r="E13" s="5" t="s">
        <v>50</v>
      </c>
      <c r="F13" s="7">
        <v>40</v>
      </c>
      <c r="G13" s="8">
        <v>65</v>
      </c>
      <c r="H13" s="8">
        <v>83.6</v>
      </c>
      <c r="I13" s="9">
        <f t="shared" si="0"/>
        <v>188.6</v>
      </c>
      <c r="J13" s="10">
        <v>407</v>
      </c>
      <c r="K13" s="9">
        <f t="shared" si="1"/>
        <v>79.016</v>
      </c>
      <c r="L13" s="8" t="s">
        <v>30</v>
      </c>
    </row>
    <row r="14" ht="20" customHeight="1" spans="1:12">
      <c r="A14" s="4">
        <v>12</v>
      </c>
      <c r="B14" s="5" t="s">
        <v>57</v>
      </c>
      <c r="C14" s="6" t="str">
        <f>REPLACE(Sheet1!C14,2,2,"*")</f>
        <v>罗*</v>
      </c>
      <c r="D14" s="6" t="s">
        <v>49</v>
      </c>
      <c r="E14" s="5" t="s">
        <v>50</v>
      </c>
      <c r="F14" s="7">
        <v>38</v>
      </c>
      <c r="G14" s="8">
        <v>85</v>
      </c>
      <c r="H14" s="8">
        <v>85.6</v>
      </c>
      <c r="I14" s="9">
        <f t="shared" si="0"/>
        <v>208.6</v>
      </c>
      <c r="J14" s="10">
        <v>379</v>
      </c>
      <c r="K14" s="9">
        <f t="shared" si="1"/>
        <v>78.856</v>
      </c>
      <c r="L14" s="8" t="s">
        <v>30</v>
      </c>
    </row>
    <row r="15" ht="20" customHeight="1" spans="1:12">
      <c r="A15" s="4">
        <v>13</v>
      </c>
      <c r="B15" s="5" t="s">
        <v>59</v>
      </c>
      <c r="C15" s="6" t="str">
        <f>REPLACE(Sheet1!C15,2,2,"*")</f>
        <v>王*</v>
      </c>
      <c r="D15" s="6" t="s">
        <v>49</v>
      </c>
      <c r="E15" s="5" t="s">
        <v>50</v>
      </c>
      <c r="F15" s="7">
        <v>38</v>
      </c>
      <c r="G15" s="8">
        <v>73</v>
      </c>
      <c r="H15" s="8">
        <v>80.4</v>
      </c>
      <c r="I15" s="9">
        <f t="shared" si="0"/>
        <v>191.4</v>
      </c>
      <c r="J15" s="10">
        <v>392</v>
      </c>
      <c r="K15" s="9">
        <f t="shared" si="1"/>
        <v>77.664</v>
      </c>
      <c r="L15" s="8" t="s">
        <v>30</v>
      </c>
    </row>
    <row r="16" ht="20" customHeight="1" spans="1:12">
      <c r="A16" s="4">
        <v>14</v>
      </c>
      <c r="B16" s="5" t="s">
        <v>61</v>
      </c>
      <c r="C16" s="6" t="str">
        <f>REPLACE(Sheet1!C16,2,2,"*")</f>
        <v>陶*</v>
      </c>
      <c r="D16" s="6" t="s">
        <v>49</v>
      </c>
      <c r="E16" s="5" t="s">
        <v>50</v>
      </c>
      <c r="F16" s="7">
        <v>37</v>
      </c>
      <c r="G16" s="8">
        <v>76</v>
      </c>
      <c r="H16" s="8">
        <v>81.4</v>
      </c>
      <c r="I16" s="9">
        <f t="shared" si="0"/>
        <v>194.4</v>
      </c>
      <c r="J16" s="10">
        <v>375</v>
      </c>
      <c r="K16" s="9">
        <f t="shared" si="1"/>
        <v>76.104</v>
      </c>
      <c r="L16" s="8" t="s">
        <v>30</v>
      </c>
    </row>
    <row r="17" ht="20" customHeight="1" spans="1:12">
      <c r="A17" s="4">
        <v>15</v>
      </c>
      <c r="B17" s="5" t="s">
        <v>63</v>
      </c>
      <c r="C17" s="6" t="str">
        <f>REPLACE(Sheet1!C17,2,2,"*")</f>
        <v>徐*</v>
      </c>
      <c r="D17" s="6" t="s">
        <v>49</v>
      </c>
      <c r="E17" s="5" t="s">
        <v>50</v>
      </c>
      <c r="F17" s="7">
        <v>37</v>
      </c>
      <c r="G17" s="8">
        <v>71</v>
      </c>
      <c r="H17" s="8">
        <v>77.4</v>
      </c>
      <c r="I17" s="9">
        <f t="shared" si="0"/>
        <v>185.4</v>
      </c>
      <c r="J17" s="10">
        <v>385</v>
      </c>
      <c r="K17" s="9">
        <f t="shared" si="1"/>
        <v>75.864</v>
      </c>
      <c r="L17" s="8" t="s">
        <v>30</v>
      </c>
    </row>
    <row r="18" ht="20" customHeight="1" spans="1:12">
      <c r="A18" s="4">
        <v>16</v>
      </c>
      <c r="B18" s="5" t="s">
        <v>65</v>
      </c>
      <c r="C18" s="6" t="str">
        <f>REPLACE(Sheet1!C18,2,2,"*")</f>
        <v>何*</v>
      </c>
      <c r="D18" s="6" t="s">
        <v>49</v>
      </c>
      <c r="E18" s="5" t="s">
        <v>50</v>
      </c>
      <c r="F18" s="7">
        <v>38</v>
      </c>
      <c r="G18" s="8">
        <v>66</v>
      </c>
      <c r="H18" s="8">
        <v>80.8</v>
      </c>
      <c r="I18" s="9">
        <f t="shared" si="0"/>
        <v>184.8</v>
      </c>
      <c r="J18" s="10">
        <v>380</v>
      </c>
      <c r="K18" s="9">
        <f t="shared" si="1"/>
        <v>75.168</v>
      </c>
      <c r="L18" s="8" t="s">
        <v>30</v>
      </c>
    </row>
    <row r="19" ht="20" customHeight="1" spans="1:12">
      <c r="A19" s="4">
        <v>17</v>
      </c>
      <c r="B19" s="5" t="s">
        <v>67</v>
      </c>
      <c r="C19" s="6" t="str">
        <f>REPLACE(Sheet1!C19,2,2,"*")</f>
        <v>万*</v>
      </c>
      <c r="D19" s="6" t="s">
        <v>49</v>
      </c>
      <c r="E19" s="5" t="s">
        <v>50</v>
      </c>
      <c r="F19" s="7">
        <v>39</v>
      </c>
      <c r="G19" s="8">
        <v>77</v>
      </c>
      <c r="H19" s="8">
        <v>82.6</v>
      </c>
      <c r="I19" s="9">
        <f t="shared" si="0"/>
        <v>198.6</v>
      </c>
      <c r="J19" s="10">
        <v>392</v>
      </c>
      <c r="K19" s="9">
        <f t="shared" si="1"/>
        <v>78.816</v>
      </c>
      <c r="L19" s="8" t="s">
        <v>30</v>
      </c>
    </row>
    <row r="20" ht="20" customHeight="1" spans="1:12">
      <c r="A20" s="4">
        <v>18</v>
      </c>
      <c r="B20" s="5" t="s">
        <v>69</v>
      </c>
      <c r="C20" s="6" t="str">
        <f>REPLACE(Sheet1!C20,2,2,"*")</f>
        <v>尹*</v>
      </c>
      <c r="D20" s="6" t="s">
        <v>49</v>
      </c>
      <c r="E20" s="5" t="s">
        <v>50</v>
      </c>
      <c r="F20" s="7">
        <v>38</v>
      </c>
      <c r="G20" s="8">
        <v>74</v>
      </c>
      <c r="H20" s="8">
        <v>86.8</v>
      </c>
      <c r="I20" s="9">
        <f t="shared" si="0"/>
        <v>198.8</v>
      </c>
      <c r="J20" s="10">
        <v>389</v>
      </c>
      <c r="K20" s="9">
        <f t="shared" si="1"/>
        <v>78.488</v>
      </c>
      <c r="L20" s="8" t="s">
        <v>30</v>
      </c>
    </row>
    <row r="21" ht="20" customHeight="1" spans="1:12">
      <c r="A21" s="4">
        <v>19</v>
      </c>
      <c r="B21" s="5" t="s">
        <v>71</v>
      </c>
      <c r="C21" s="6" t="str">
        <f>REPLACE(Sheet1!C21,2,2,"*")</f>
        <v>余*</v>
      </c>
      <c r="D21" s="6" t="s">
        <v>49</v>
      </c>
      <c r="E21" s="5" t="s">
        <v>50</v>
      </c>
      <c r="F21" s="7">
        <v>38</v>
      </c>
      <c r="G21" s="8">
        <v>73</v>
      </c>
      <c r="H21" s="8">
        <v>55.6</v>
      </c>
      <c r="I21" s="9">
        <f t="shared" si="0"/>
        <v>166.6</v>
      </c>
      <c r="J21" s="10">
        <v>375</v>
      </c>
      <c r="K21" s="9">
        <f t="shared" si="1"/>
        <v>71.656</v>
      </c>
      <c r="L21" s="8" t="s">
        <v>39</v>
      </c>
    </row>
    <row r="22" ht="20" customHeight="1" spans="1:12">
      <c r="A22" s="4">
        <v>20</v>
      </c>
      <c r="B22" s="5" t="s">
        <v>73</v>
      </c>
      <c r="C22" s="6" t="str">
        <f>REPLACE(Sheet1!C22,2,2,"*")</f>
        <v>陈*</v>
      </c>
      <c r="D22" s="6" t="s">
        <v>49</v>
      </c>
      <c r="E22" s="5" t="s">
        <v>50</v>
      </c>
      <c r="F22" s="7">
        <v>39</v>
      </c>
      <c r="G22" s="8">
        <v>78</v>
      </c>
      <c r="H22" s="8">
        <v>53.4</v>
      </c>
      <c r="I22" s="9">
        <f t="shared" si="0"/>
        <v>170.4</v>
      </c>
      <c r="J22" s="10">
        <v>368</v>
      </c>
      <c r="K22" s="9">
        <f t="shared" si="1"/>
        <v>71.424</v>
      </c>
      <c r="L22" s="8" t="s">
        <v>39</v>
      </c>
    </row>
    <row r="23" ht="20" customHeight="1" spans="1:12">
      <c r="A23" s="4">
        <v>21</v>
      </c>
      <c r="B23" s="5" t="s">
        <v>75</v>
      </c>
      <c r="C23" s="6" t="str">
        <f>REPLACE(Sheet1!C23,2,2,"*")</f>
        <v>杨*</v>
      </c>
      <c r="D23" s="6" t="s">
        <v>49</v>
      </c>
      <c r="E23" s="5" t="s">
        <v>50</v>
      </c>
      <c r="F23" s="7">
        <v>33</v>
      </c>
      <c r="G23" s="8">
        <v>75</v>
      </c>
      <c r="H23" s="8">
        <v>53.6</v>
      </c>
      <c r="I23" s="9">
        <f t="shared" si="0"/>
        <v>161.6</v>
      </c>
      <c r="J23" s="10">
        <v>378</v>
      </c>
      <c r="K23" s="9">
        <f t="shared" si="1"/>
        <v>71.216</v>
      </c>
      <c r="L23" s="8" t="s">
        <v>39</v>
      </c>
    </row>
    <row r="24" ht="20" customHeight="1" spans="1:12">
      <c r="A24" s="4">
        <v>22</v>
      </c>
      <c r="B24" s="5" t="s">
        <v>77</v>
      </c>
      <c r="C24" s="6" t="str">
        <f>REPLACE(Sheet1!C24,2,2,"*")</f>
        <v>曹*</v>
      </c>
      <c r="D24" s="6" t="s">
        <v>79</v>
      </c>
      <c r="E24" s="5" t="s">
        <v>80</v>
      </c>
      <c r="F24" s="7">
        <v>48</v>
      </c>
      <c r="G24" s="8">
        <v>82</v>
      </c>
      <c r="H24" s="8">
        <v>85.8</v>
      </c>
      <c r="I24" s="9">
        <f t="shared" si="0"/>
        <v>215.8</v>
      </c>
      <c r="J24" s="10">
        <v>410</v>
      </c>
      <c r="K24" s="9">
        <f t="shared" si="1"/>
        <v>83.728</v>
      </c>
      <c r="L24" s="8" t="s">
        <v>30</v>
      </c>
    </row>
    <row r="25" ht="20" customHeight="1" spans="1:12">
      <c r="A25" s="4">
        <v>23</v>
      </c>
      <c r="B25" s="5" t="s">
        <v>83</v>
      </c>
      <c r="C25" s="6" t="str">
        <f>REPLACE(Sheet1!C25,2,2,"*")</f>
        <v>陈*</v>
      </c>
      <c r="D25" s="6" t="s">
        <v>79</v>
      </c>
      <c r="E25" s="5" t="s">
        <v>80</v>
      </c>
      <c r="F25" s="7">
        <v>45</v>
      </c>
      <c r="G25" s="8">
        <v>69</v>
      </c>
      <c r="H25" s="8">
        <v>91.6</v>
      </c>
      <c r="I25" s="9">
        <f t="shared" si="0"/>
        <v>205.6</v>
      </c>
      <c r="J25" s="10">
        <v>371</v>
      </c>
      <c r="K25" s="9">
        <f t="shared" si="1"/>
        <v>77.416</v>
      </c>
      <c r="L25" s="8" t="s">
        <v>30</v>
      </c>
    </row>
    <row r="26" ht="20" customHeight="1" spans="1:12">
      <c r="A26" s="4">
        <v>24</v>
      </c>
      <c r="B26" s="5" t="s">
        <v>86</v>
      </c>
      <c r="C26" s="6" t="str">
        <f>REPLACE(Sheet1!C26,2,2,"*")</f>
        <v>丁*</v>
      </c>
      <c r="D26" s="6" t="s">
        <v>79</v>
      </c>
      <c r="E26" s="5" t="s">
        <v>80</v>
      </c>
      <c r="F26" s="7">
        <v>45</v>
      </c>
      <c r="G26" s="8">
        <v>60.5</v>
      </c>
      <c r="H26" s="8">
        <v>76.6</v>
      </c>
      <c r="I26" s="9">
        <f t="shared" si="0"/>
        <v>182.1</v>
      </c>
      <c r="J26" s="10">
        <v>385</v>
      </c>
      <c r="K26" s="9">
        <f t="shared" si="1"/>
        <v>75.336</v>
      </c>
      <c r="L26" s="8" t="s">
        <v>30</v>
      </c>
    </row>
    <row r="27" ht="20" customHeight="1" spans="1:12">
      <c r="A27" s="4">
        <v>25</v>
      </c>
      <c r="B27" s="5" t="s">
        <v>88</v>
      </c>
      <c r="C27" s="6" t="str">
        <f>REPLACE(Sheet1!C27,2,2,"*")</f>
        <v>欧*霞</v>
      </c>
      <c r="D27" s="6" t="s">
        <v>90</v>
      </c>
      <c r="E27" s="5" t="s">
        <v>91</v>
      </c>
      <c r="F27" s="7">
        <v>40</v>
      </c>
      <c r="G27" s="9">
        <v>82</v>
      </c>
      <c r="H27" s="9">
        <v>89</v>
      </c>
      <c r="I27" s="9">
        <f t="shared" si="0"/>
        <v>211</v>
      </c>
      <c r="J27" s="10">
        <v>404</v>
      </c>
      <c r="K27" s="9">
        <f>(I27/250)*40+J27/500*60</f>
        <v>82.24</v>
      </c>
      <c r="L27" s="8" t="s">
        <v>30</v>
      </c>
    </row>
  </sheetData>
  <mergeCells count="1">
    <mergeCell ref="A1:L1"/>
  </mergeCells>
  <dataValidations count="1">
    <dataValidation type="list" allowBlank="1" showInputMessage="1" showErrorMessage="1" sqref="L3:L27">
      <formula1>"拟录取,替补1,替补2,替补3,不予录取,替补4,替补5,替补6"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天空怪怪怪</cp:lastModifiedBy>
  <dcterms:created xsi:type="dcterms:W3CDTF">2022-04-01T12:19:00Z</dcterms:created>
  <cp:lastPrinted>2022-04-02T11:12:00Z</cp:lastPrinted>
  <dcterms:modified xsi:type="dcterms:W3CDTF">2025-04-03T01:07:12Z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C33CF403F4DD47E08F0B3420706DAF8A</vt:lpwstr>
  </property>
  <property fmtid="{D5CDD505-2E9C-101B-9397-08002B2CF9AE}" pid="3" name="KSOProductBuildVer">
    <vt:lpwstr>2052-12.1.0.20305</vt:lpwstr>
  </property>
</Properties>
</file>